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ristian\Documents\CRISTIAN\CURSO GABBETT\"/>
    </mc:Choice>
  </mc:AlternateContent>
  <xr:revisionPtr revIDLastSave="0" documentId="13_ncr:1_{EC6FE079-D681-4398-8E50-E07F7923CD31}" xr6:coauthVersionLast="37" xr6:coauthVersionMax="37" xr10:uidLastSave="{00000000-0000-0000-0000-000000000000}"/>
  <bookViews>
    <workbookView xWindow="0" yWindow="0" windowWidth="1932" windowHeight="0" xr2:uid="{00000000-000D-0000-FFFF-FFFF00000000}"/>
  </bookViews>
  <sheets>
    <sheet name="Data" sheetId="1" r:id="rId1"/>
    <sheet name="Graphs" sheetId="2" r:id="rId2"/>
    <sheet name="Sheet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1" l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64" i="1"/>
  <c r="E45" i="1"/>
  <c r="E46" i="1"/>
  <c r="E47" i="1"/>
  <c r="E48" i="1"/>
  <c r="E49" i="1"/>
  <c r="E50" i="1"/>
  <c r="E51" i="1"/>
  <c r="E65" i="1"/>
  <c r="E52" i="1"/>
  <c r="E53" i="1"/>
  <c r="E54" i="1"/>
  <c r="E55" i="1"/>
  <c r="E56" i="1"/>
  <c r="E57" i="1"/>
  <c r="E58" i="1"/>
  <c r="E66" i="1"/>
  <c r="E24" i="1"/>
  <c r="E25" i="1"/>
  <c r="E26" i="1"/>
  <c r="E27" i="1"/>
  <c r="E28" i="1"/>
  <c r="E29" i="1"/>
  <c r="E30" i="1"/>
  <c r="E17" i="1"/>
  <c r="E18" i="1"/>
  <c r="E19" i="1"/>
  <c r="E20" i="1"/>
  <c r="E21" i="1"/>
  <c r="E22" i="1"/>
  <c r="E23" i="1"/>
  <c r="E10" i="1"/>
  <c r="E11" i="1"/>
  <c r="E12" i="1"/>
  <c r="E13" i="1"/>
  <c r="E14" i="1"/>
  <c r="E15" i="1"/>
  <c r="E16" i="1"/>
  <c r="E3" i="1"/>
  <c r="E4" i="1"/>
  <c r="E5" i="1"/>
  <c r="E6" i="1"/>
  <c r="E7" i="1"/>
  <c r="E8" i="1"/>
  <c r="E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39" i="1"/>
  <c r="K58" i="1"/>
  <c r="K57" i="1"/>
  <c r="K56" i="1"/>
  <c r="K55" i="1"/>
  <c r="K54" i="1"/>
  <c r="K53" i="1"/>
  <c r="L58" i="1" s="1"/>
  <c r="K52" i="1"/>
  <c r="K51" i="1"/>
  <c r="L57" i="1" s="1"/>
  <c r="K50" i="1"/>
  <c r="K49" i="1"/>
  <c r="L55" i="1" s="1"/>
  <c r="N55" i="1" s="1"/>
  <c r="K48" i="1"/>
  <c r="K47" i="1"/>
  <c r="K46" i="1"/>
  <c r="K45" i="1"/>
  <c r="K65" i="1" s="1"/>
  <c r="K44" i="1"/>
  <c r="K43" i="1"/>
  <c r="L49" i="1" s="1"/>
  <c r="N49" i="1" s="1"/>
  <c r="K42" i="1"/>
  <c r="K41" i="1"/>
  <c r="L44" i="1" s="1"/>
  <c r="K40" i="1"/>
  <c r="K39" i="1"/>
  <c r="K38" i="1"/>
  <c r="K37" i="1"/>
  <c r="L43" i="1" s="1"/>
  <c r="K36" i="1"/>
  <c r="K35" i="1"/>
  <c r="L40" i="1" s="1"/>
  <c r="K34" i="1"/>
  <c r="K33" i="1"/>
  <c r="L38" i="1" s="1"/>
  <c r="K32" i="1"/>
  <c r="K31" i="1"/>
  <c r="M57" i="1" s="1"/>
  <c r="K30" i="1"/>
  <c r="K29" i="1"/>
  <c r="L33" i="1" s="1"/>
  <c r="K28" i="1"/>
  <c r="K27" i="1"/>
  <c r="M53" i="1" s="1"/>
  <c r="N53" i="1" s="1"/>
  <c r="K26" i="1"/>
  <c r="K25" i="1"/>
  <c r="L31" i="1" s="1"/>
  <c r="K24" i="1"/>
  <c r="K23" i="1"/>
  <c r="K22" i="1"/>
  <c r="K21" i="1"/>
  <c r="M47" i="1" s="1"/>
  <c r="K20" i="1"/>
  <c r="K19" i="1"/>
  <c r="L25" i="1" s="1"/>
  <c r="K18" i="1"/>
  <c r="K17" i="1"/>
  <c r="L20" i="1" s="1"/>
  <c r="K16" i="1"/>
  <c r="K15" i="1"/>
  <c r="M41" i="1" s="1"/>
  <c r="K14" i="1"/>
  <c r="K13" i="1"/>
  <c r="M40" i="1" s="1"/>
  <c r="K12" i="1"/>
  <c r="K11" i="1"/>
  <c r="M37" i="1" s="1"/>
  <c r="K10" i="1"/>
  <c r="K9" i="1"/>
  <c r="M35" i="1" s="1"/>
  <c r="K8" i="1"/>
  <c r="K7" i="1"/>
  <c r="L12" i="1" s="1"/>
  <c r="K6" i="1"/>
  <c r="K5" i="1"/>
  <c r="M31" i="1" s="1"/>
  <c r="K4" i="1"/>
  <c r="K3" i="1"/>
  <c r="L9" i="1" s="1"/>
  <c r="L53" i="1"/>
  <c r="K66" i="1"/>
  <c r="L54" i="1"/>
  <c r="M34" i="1"/>
  <c r="L15" i="1"/>
  <c r="L39" i="1"/>
  <c r="L16" i="1"/>
  <c r="L56" i="1"/>
  <c r="L30" i="1"/>
  <c r="L17" i="1"/>
  <c r="L36" i="1"/>
  <c r="L45" i="1"/>
  <c r="L22" i="1"/>
  <c r="L32" i="1"/>
  <c r="N32" i="1" s="1"/>
  <c r="L10" i="1"/>
  <c r="M49" i="1"/>
  <c r="L27" i="1"/>
  <c r="M55" i="1"/>
  <c r="L37" i="1"/>
  <c r="M32" i="1"/>
  <c r="L14" i="1"/>
  <c r="K63" i="1"/>
  <c r="G58" i="1" l="1"/>
  <c r="G55" i="1"/>
  <c r="H55" i="1" s="1"/>
  <c r="F37" i="1"/>
  <c r="F40" i="1"/>
  <c r="F35" i="1"/>
  <c r="F38" i="1"/>
  <c r="E63" i="1"/>
  <c r="F65" i="1" s="1"/>
  <c r="G65" i="1" s="1"/>
  <c r="H58" i="1"/>
  <c r="F36" i="1"/>
  <c r="G57" i="1"/>
  <c r="H57" i="1" s="1"/>
  <c r="G56" i="1"/>
  <c r="H56" i="1" s="1"/>
  <c r="F34" i="1"/>
  <c r="G50" i="1"/>
  <c r="H50" i="1" s="1"/>
  <c r="F31" i="1"/>
  <c r="G54" i="1"/>
  <c r="H54" i="1" s="1"/>
  <c r="G52" i="1"/>
  <c r="H52" i="1" s="1"/>
  <c r="F32" i="1"/>
  <c r="F33" i="1"/>
  <c r="G53" i="1"/>
  <c r="H53" i="1" s="1"/>
  <c r="F29" i="1"/>
  <c r="G51" i="1"/>
  <c r="H51" i="1" s="1"/>
  <c r="E62" i="1"/>
  <c r="F26" i="1"/>
  <c r="F30" i="1"/>
  <c r="F27" i="1"/>
  <c r="G46" i="1"/>
  <c r="H46" i="1" s="1"/>
  <c r="F23" i="1"/>
  <c r="F28" i="1"/>
  <c r="G49" i="1"/>
  <c r="H49" i="1" s="1"/>
  <c r="G48" i="1"/>
  <c r="H48" i="1" s="1"/>
  <c r="G47" i="1"/>
  <c r="H47" i="1" s="1"/>
  <c r="F25" i="1"/>
  <c r="G45" i="1"/>
  <c r="H45" i="1" s="1"/>
  <c r="E61" i="1"/>
  <c r="F24" i="1"/>
  <c r="F21" i="1"/>
  <c r="G44" i="1"/>
  <c r="H44" i="1" s="1"/>
  <c r="F20" i="1"/>
  <c r="F22" i="1"/>
  <c r="G43" i="1"/>
  <c r="H43" i="1" s="1"/>
  <c r="G39" i="1"/>
  <c r="H39" i="1" s="1"/>
  <c r="G42" i="1"/>
  <c r="H42" i="1" s="1"/>
  <c r="F19" i="1"/>
  <c r="G41" i="1"/>
  <c r="H41" i="1" s="1"/>
  <c r="G40" i="1"/>
  <c r="F18" i="1"/>
  <c r="F17" i="1"/>
  <c r="G38" i="1"/>
  <c r="G34" i="1"/>
  <c r="F16" i="1"/>
  <c r="E60" i="1"/>
  <c r="G37" i="1"/>
  <c r="F13" i="1"/>
  <c r="G35" i="1"/>
  <c r="F15" i="1"/>
  <c r="G36" i="1"/>
  <c r="G33" i="1"/>
  <c r="F14" i="1"/>
  <c r="F11" i="1"/>
  <c r="G32" i="1"/>
  <c r="F12" i="1"/>
  <c r="G30" i="1"/>
  <c r="F9" i="1"/>
  <c r="G31" i="1"/>
  <c r="F10" i="1"/>
  <c r="E59" i="1"/>
  <c r="N40" i="1"/>
  <c r="N57" i="1"/>
  <c r="N37" i="1"/>
  <c r="N39" i="1"/>
  <c r="N31" i="1"/>
  <c r="N38" i="1"/>
  <c r="N58" i="1"/>
  <c r="K59" i="1"/>
  <c r="K61" i="1"/>
  <c r="K64" i="1"/>
  <c r="M51" i="1"/>
  <c r="L21" i="1"/>
  <c r="L28" i="1"/>
  <c r="M50" i="1"/>
  <c r="L19" i="1"/>
  <c r="L23" i="1"/>
  <c r="M56" i="1"/>
  <c r="N56" i="1" s="1"/>
  <c r="M43" i="1"/>
  <c r="N43" i="1" s="1"/>
  <c r="M54" i="1"/>
  <c r="N54" i="1" s="1"/>
  <c r="L50" i="1"/>
  <c r="L48" i="1"/>
  <c r="L34" i="1"/>
  <c r="N34" i="1" s="1"/>
  <c r="M52" i="1"/>
  <c r="L47" i="1"/>
  <c r="N47" i="1" s="1"/>
  <c r="L35" i="1"/>
  <c r="N35" i="1" s="1"/>
  <c r="L41" i="1"/>
  <c r="N41" i="1" s="1"/>
  <c r="L46" i="1"/>
  <c r="L42" i="1"/>
  <c r="M33" i="1"/>
  <c r="N33" i="1" s="1"/>
  <c r="M44" i="1"/>
  <c r="N44" i="1" s="1"/>
  <c r="M39" i="1"/>
  <c r="L29" i="1"/>
  <c r="L52" i="1"/>
  <c r="N52" i="1" s="1"/>
  <c r="L51" i="1"/>
  <c r="N51" i="1" s="1"/>
  <c r="L13" i="1"/>
  <c r="L11" i="1"/>
  <c r="M48" i="1"/>
  <c r="M46" i="1"/>
  <c r="M30" i="1"/>
  <c r="N30" i="1" s="1"/>
  <c r="L24" i="1"/>
  <c r="K60" i="1"/>
  <c r="K62" i="1"/>
  <c r="M58" i="1"/>
  <c r="M45" i="1"/>
  <c r="N45" i="1" s="1"/>
  <c r="M38" i="1"/>
  <c r="L18" i="1"/>
  <c r="M36" i="1"/>
  <c r="N36" i="1" s="1"/>
  <c r="L26" i="1"/>
  <c r="M42" i="1"/>
  <c r="H34" i="1" l="1"/>
  <c r="H40" i="1"/>
  <c r="H36" i="1"/>
  <c r="H35" i="1"/>
  <c r="H37" i="1"/>
  <c r="H38" i="1"/>
  <c r="F66" i="1"/>
  <c r="G66" i="1" s="1"/>
  <c r="F64" i="1"/>
  <c r="G64" i="1" s="1"/>
  <c r="H32" i="1"/>
  <c r="H33" i="1"/>
  <c r="H31" i="1"/>
  <c r="H30" i="1"/>
  <c r="F63" i="1"/>
  <c r="G63" i="1" s="1"/>
  <c r="F62" i="1"/>
  <c r="G62" i="1" s="1"/>
  <c r="G69" i="1" s="1"/>
  <c r="G71" i="1" s="1"/>
  <c r="L65" i="1"/>
  <c r="M65" i="1" s="1"/>
  <c r="K72" i="1"/>
  <c r="M64" i="1"/>
  <c r="L66" i="1"/>
  <c r="M66" i="1" s="1"/>
  <c r="L64" i="1"/>
  <c r="K71" i="1"/>
  <c r="N42" i="1"/>
  <c r="N50" i="1"/>
  <c r="L62" i="1"/>
  <c r="M62" i="1" s="1"/>
  <c r="M69" i="1" s="1"/>
  <c r="K69" i="1"/>
  <c r="K73" i="1" s="1"/>
  <c r="L63" i="1"/>
  <c r="M63" i="1" s="1"/>
  <c r="K70" i="1"/>
  <c r="N48" i="1"/>
  <c r="N46" i="1"/>
  <c r="G73" i="1" l="1"/>
  <c r="G70" i="1"/>
  <c r="G72" i="1"/>
  <c r="M71" i="1"/>
  <c r="M70" i="1"/>
  <c r="M72" i="1"/>
  <c r="M73" i="1"/>
</calcChain>
</file>

<file path=xl/sharedStrings.xml><?xml version="1.0" encoding="utf-8"?>
<sst xmlns="http://schemas.openxmlformats.org/spreadsheetml/2006/main" count="95" uniqueCount="40">
  <si>
    <t>Training Day</t>
  </si>
  <si>
    <t>Date</t>
  </si>
  <si>
    <t>Day</t>
  </si>
  <si>
    <t>Monday</t>
  </si>
  <si>
    <t>Tuesday</t>
  </si>
  <si>
    <t>Wednesday</t>
  </si>
  <si>
    <t>Thursday</t>
  </si>
  <si>
    <t>Friday</t>
  </si>
  <si>
    <t>Saturday</t>
  </si>
  <si>
    <t>Sunday</t>
  </si>
  <si>
    <t>Duration</t>
  </si>
  <si>
    <t>RPE</t>
  </si>
  <si>
    <t>Planned</t>
  </si>
  <si>
    <t>Load</t>
  </si>
  <si>
    <t>Actual Player A</t>
  </si>
  <si>
    <t>Week 1 Total</t>
  </si>
  <si>
    <t>Week 2 Total</t>
  </si>
  <si>
    <t>Week 3 Total</t>
  </si>
  <si>
    <t>Week 4 Total</t>
  </si>
  <si>
    <t>Week 5 Total</t>
  </si>
  <si>
    <t>Week 6 Total</t>
  </si>
  <si>
    <t>Week 7 Total</t>
  </si>
  <si>
    <t>Week 8 Total</t>
  </si>
  <si>
    <t>ATL</t>
  </si>
  <si>
    <t>CTL</t>
  </si>
  <si>
    <t>ACWR</t>
  </si>
  <si>
    <r>
      <t xml:space="preserve">2. You are to plan a </t>
    </r>
    <r>
      <rPr>
        <u/>
        <sz val="11"/>
        <color theme="1"/>
        <rFont val="Calibri"/>
        <family val="2"/>
        <scheme val="minor"/>
      </rPr>
      <t>field</t>
    </r>
    <r>
      <rPr>
        <sz val="11"/>
        <color theme="1"/>
        <rFont val="Calibri"/>
        <family val="2"/>
        <scheme val="minor"/>
      </rPr>
      <t xml:space="preserve"> training program for a sub-elite Gaelic football player.</t>
    </r>
  </si>
  <si>
    <t>3. The player performs 1 session per day, with no organised training on Wednesday, Saturday afternoon, or Sunday.</t>
  </si>
  <si>
    <r>
      <t xml:space="preserve">4. Using the session-RPE, you are to </t>
    </r>
    <r>
      <rPr>
        <u/>
        <sz val="11"/>
        <color theme="1"/>
        <rFont val="Calibri"/>
        <family val="2"/>
        <scheme val="minor"/>
      </rPr>
      <t>plan</t>
    </r>
    <r>
      <rPr>
        <sz val="11"/>
        <color theme="1"/>
        <rFont val="Calibri"/>
        <family val="2"/>
        <scheme val="minor"/>
      </rPr>
      <t xml:space="preserve"> an 8 week program, minimising injury risk - but ensuring the player is prepared for a 100 minute, maximal effort game.</t>
    </r>
  </si>
  <si>
    <t>Monday = Speed</t>
  </si>
  <si>
    <t>Tuesday = Conditioning/Skills</t>
  </si>
  <si>
    <t>Wednesday = Off</t>
  </si>
  <si>
    <t>Thursday = Agility/Skills</t>
  </si>
  <si>
    <t>Friday = Skills</t>
  </si>
  <si>
    <t>Saturday = Conditioning</t>
  </si>
  <si>
    <t>1. Split into pairs. One person (coach) will "plan" the program, the other (player) will "train".</t>
  </si>
  <si>
    <t>Questions:</t>
  </si>
  <si>
    <t># How well did your planned loads reflect the actual loads?</t>
  </si>
  <si>
    <t># How many times did the acute:chronic workload ratio "spike"?</t>
  </si>
  <si>
    <t># Is there any point where you might have intervened to increase/decrease loads?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</si>
</sst>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/>
    <xf numFmtId="1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Daily Load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Planned Load</c:v>
          </c:tx>
          <c:xVal>
            <c:numRef>
              <c:f>Data!$A$3:$A$9</c:f>
              <c:numCache>
                <c:formatCode>d\-mmm</c:formatCode>
                <c:ptCount val="7"/>
                <c:pt idx="0">
                  <c:v>42443</c:v>
                </c:pt>
                <c:pt idx="1">
                  <c:v>42444</c:v>
                </c:pt>
                <c:pt idx="2">
                  <c:v>42445</c:v>
                </c:pt>
                <c:pt idx="3">
                  <c:v>42446</c:v>
                </c:pt>
                <c:pt idx="4">
                  <c:v>42447</c:v>
                </c:pt>
                <c:pt idx="5">
                  <c:v>42448</c:v>
                </c:pt>
                <c:pt idx="6">
                  <c:v>42449</c:v>
                </c:pt>
              </c:numCache>
            </c:numRef>
          </c:xVal>
          <c:yVal>
            <c:numRef>
              <c:f>Data!$E$3:$E$9</c:f>
              <c:numCache>
                <c:formatCode>General</c:formatCode>
                <c:ptCount val="7"/>
                <c:pt idx="0">
                  <c:v>120</c:v>
                </c:pt>
                <c:pt idx="1">
                  <c:v>375</c:v>
                </c:pt>
                <c:pt idx="2">
                  <c:v>540</c:v>
                </c:pt>
                <c:pt idx="3">
                  <c:v>180</c:v>
                </c:pt>
                <c:pt idx="4">
                  <c:v>375</c:v>
                </c:pt>
                <c:pt idx="5">
                  <c:v>270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3E-489C-B68F-BE4DF5212C7C}"/>
            </c:ext>
          </c:extLst>
        </c:ser>
        <c:ser>
          <c:idx val="1"/>
          <c:order val="1"/>
          <c:tx>
            <c:v>Player A Load</c:v>
          </c:tx>
          <c:xVal>
            <c:numRef>
              <c:f>Data!$A$3:$A$9</c:f>
              <c:numCache>
                <c:formatCode>d\-mmm</c:formatCode>
                <c:ptCount val="7"/>
                <c:pt idx="0">
                  <c:v>42443</c:v>
                </c:pt>
                <c:pt idx="1">
                  <c:v>42444</c:v>
                </c:pt>
                <c:pt idx="2">
                  <c:v>42445</c:v>
                </c:pt>
                <c:pt idx="3">
                  <c:v>42446</c:v>
                </c:pt>
                <c:pt idx="4">
                  <c:v>42447</c:v>
                </c:pt>
                <c:pt idx="5">
                  <c:v>42448</c:v>
                </c:pt>
                <c:pt idx="6">
                  <c:v>42449</c:v>
                </c:pt>
              </c:numCache>
            </c:numRef>
          </c:xVal>
          <c:yVal>
            <c:numRef>
              <c:f>Data!$K$3:$K$9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3E-489C-B68F-BE4DF5212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065064"/>
        <c:axId val="654063496"/>
      </c:scatterChart>
      <c:valAx>
        <c:axId val="654065064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crossAx val="654063496"/>
        <c:crosses val="autoZero"/>
        <c:crossBetween val="midCat"/>
      </c:valAx>
      <c:valAx>
        <c:axId val="654063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Training</a:t>
                </a:r>
                <a:r>
                  <a:rPr lang="en-AU" baseline="0"/>
                  <a:t> Load (AU)</a:t>
                </a:r>
                <a:endParaRPr lang="en-AU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540650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Planne</a:t>
            </a:r>
            <a:r>
              <a:rPr lang="en-AU" baseline="0"/>
              <a:t>d vs Actual Load</a:t>
            </a:r>
            <a:endParaRPr lang="en-A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Planned Load</c:v>
          </c:tx>
          <c:invertIfNegative val="0"/>
          <c:cat>
            <c:strRef>
              <c:f>Data!$A$59:$B$66</c:f>
              <c:strCache>
                <c:ptCount val="8"/>
                <c:pt idx="0">
                  <c:v>Week 1 Total</c:v>
                </c:pt>
                <c:pt idx="1">
                  <c:v>Week 2 Total</c:v>
                </c:pt>
                <c:pt idx="2">
                  <c:v>Week 3 Total</c:v>
                </c:pt>
                <c:pt idx="3">
                  <c:v>Week 4 Total</c:v>
                </c:pt>
                <c:pt idx="4">
                  <c:v>Week 5 Total</c:v>
                </c:pt>
                <c:pt idx="5">
                  <c:v>Week 6 Total</c:v>
                </c:pt>
                <c:pt idx="6">
                  <c:v>Week 7 Total</c:v>
                </c:pt>
                <c:pt idx="7">
                  <c:v>Week 8 Total</c:v>
                </c:pt>
              </c:strCache>
            </c:strRef>
          </c:cat>
          <c:val>
            <c:numRef>
              <c:f>Data!$E$59:$E$66</c:f>
              <c:numCache>
                <c:formatCode>General</c:formatCode>
                <c:ptCount val="8"/>
                <c:pt idx="0">
                  <c:v>1860</c:v>
                </c:pt>
                <c:pt idx="1">
                  <c:v>2495</c:v>
                </c:pt>
                <c:pt idx="2">
                  <c:v>2790</c:v>
                </c:pt>
                <c:pt idx="3">
                  <c:v>2120</c:v>
                </c:pt>
                <c:pt idx="4">
                  <c:v>3010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5-4BA1-B648-5ADC6916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058792"/>
        <c:axId val="654056440"/>
      </c:barChart>
      <c:scatterChart>
        <c:scatterStyle val="lineMarker"/>
        <c:varyColors val="0"/>
        <c:ser>
          <c:idx val="1"/>
          <c:order val="1"/>
          <c:tx>
            <c:v>Player A</c:v>
          </c:tx>
          <c:yVal>
            <c:numRef>
              <c:f>Data!$K$59:$K$66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65-4BA1-B648-5ADC6916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058792"/>
        <c:axId val="654056440"/>
      </c:scatterChart>
      <c:catAx>
        <c:axId val="654058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4056440"/>
        <c:crosses val="autoZero"/>
        <c:auto val="1"/>
        <c:lblAlgn val="ctr"/>
        <c:lblOffset val="100"/>
        <c:noMultiLvlLbl val="0"/>
      </c:catAx>
      <c:valAx>
        <c:axId val="654056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Training Load (AU)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54058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Weekly Load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16-433B-809D-FD56DD4A42CA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C16-433B-809D-FD56DD4A42CA}"/>
              </c:ext>
            </c:extLst>
          </c:dPt>
          <c:cat>
            <c:strLit>
              <c:ptCount val="5"/>
              <c:pt idx="0">
                <c:v>Week 1</c:v>
              </c:pt>
              <c:pt idx="1">
                <c:v>Week 2</c:v>
              </c:pt>
              <c:pt idx="2">
                <c:v>Week 3</c:v>
              </c:pt>
              <c:pt idx="3">
                <c:v>Current Week</c:v>
              </c:pt>
              <c:pt idx="4">
                <c:v>Average</c:v>
              </c:pt>
            </c:strLit>
          </c:cat>
          <c:val>
            <c:numRef>
              <c:f>Data!$K$69:$K$73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16-433B-809D-FD56DD4A4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061928"/>
        <c:axId val="654059184"/>
      </c:barChart>
      <c:scatterChart>
        <c:scatterStyle val="lineMarker"/>
        <c:varyColors val="0"/>
        <c:ser>
          <c:idx val="1"/>
          <c:order val="1"/>
          <c:tx>
            <c:v>Percentage</c:v>
          </c:tx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5-1C16-433B-809D-FD56DD4A42CA}"/>
              </c:ext>
            </c:extLst>
          </c:dPt>
          <c:yVal>
            <c:numRef>
              <c:f>Data!$M$69:$M$73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16-433B-809D-FD56DD4A4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065456"/>
        <c:axId val="654062712"/>
      </c:scatterChart>
      <c:catAx>
        <c:axId val="654061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4059184"/>
        <c:crosses val="autoZero"/>
        <c:auto val="1"/>
        <c:lblAlgn val="ctr"/>
        <c:lblOffset val="100"/>
        <c:noMultiLvlLbl val="0"/>
      </c:catAx>
      <c:valAx>
        <c:axId val="654059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Training</a:t>
                </a:r>
                <a:r>
                  <a:rPr lang="en-AU" baseline="0"/>
                  <a:t> Load (AU)</a:t>
                </a:r>
                <a:endParaRPr lang="en-AU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54061928"/>
        <c:crosses val="autoZero"/>
        <c:crossBetween val="between"/>
      </c:valAx>
      <c:valAx>
        <c:axId val="65406271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ACWR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654065456"/>
        <c:crosses val="max"/>
        <c:crossBetween val="midCat"/>
      </c:valAx>
      <c:valAx>
        <c:axId val="654065456"/>
        <c:scaling>
          <c:orientation val="minMax"/>
        </c:scaling>
        <c:delete val="1"/>
        <c:axPos val="b"/>
        <c:majorTickMark val="out"/>
        <c:minorTickMark val="none"/>
        <c:tickLblPos val="nextTo"/>
        <c:crossAx val="654062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Acute and Chronic Loads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ATL</c:v>
          </c:tx>
          <c:marker>
            <c:symbol val="diamond"/>
            <c:size val="2"/>
          </c:marker>
          <c:yVal>
            <c:numRef>
              <c:f>Data!$L$30:$L$58</c:f>
              <c:numCache>
                <c:formatCode>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72-4915-963A-37E66BFBC945}"/>
            </c:ext>
          </c:extLst>
        </c:ser>
        <c:ser>
          <c:idx val="1"/>
          <c:order val="1"/>
          <c:tx>
            <c:v>CTL</c:v>
          </c:tx>
          <c:marker>
            <c:symbol val="x"/>
            <c:size val="2"/>
          </c:marker>
          <c:yVal>
            <c:numRef>
              <c:f>Data!$M$30:$M$58</c:f>
              <c:numCache>
                <c:formatCode>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72-4915-963A-37E66BFBC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063888"/>
        <c:axId val="654059576"/>
      </c:scatterChart>
      <c:valAx>
        <c:axId val="65406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Days</a:t>
                </a:r>
              </a:p>
            </c:rich>
          </c:tx>
          <c:overlay val="0"/>
        </c:title>
        <c:majorTickMark val="out"/>
        <c:minorTickMark val="none"/>
        <c:tickLblPos val="nextTo"/>
        <c:crossAx val="654059576"/>
        <c:crosses val="autoZero"/>
        <c:crossBetween val="midCat"/>
      </c:valAx>
      <c:valAx>
        <c:axId val="65405957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Training Load (AU)</a:t>
                </a:r>
              </a:p>
              <a:p>
                <a:pPr>
                  <a:defRPr/>
                </a:pPr>
                <a:endParaRPr lang="en-AU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6540638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123825</xdr:rowOff>
    </xdr:from>
    <xdr:to>
      <xdr:col>10</xdr:col>
      <xdr:colOff>266700</xdr:colOff>
      <xdr:row>24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114300</xdr:colOff>
      <xdr:row>1</xdr:row>
      <xdr:rowOff>123825</xdr:rowOff>
    </xdr:from>
    <xdr:to>
      <xdr:col>21</xdr:col>
      <xdr:colOff>161925</xdr:colOff>
      <xdr:row>24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247650</xdr:colOff>
      <xdr:row>25</xdr:row>
      <xdr:rowOff>57149</xdr:rowOff>
    </xdr:from>
    <xdr:to>
      <xdr:col>10</xdr:col>
      <xdr:colOff>254000</xdr:colOff>
      <xdr:row>49</xdr:row>
      <xdr:rowOff>10582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95249</xdr:colOff>
      <xdr:row>25</xdr:row>
      <xdr:rowOff>69850</xdr:rowOff>
    </xdr:from>
    <xdr:to>
      <xdr:col>21</xdr:col>
      <xdr:colOff>177800</xdr:colOff>
      <xdr:row>49</xdr:row>
      <xdr:rowOff>10583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"/>
  <sheetViews>
    <sheetView tabSelected="1" topLeftCell="A15" workbookViewId="0">
      <selection activeCell="T24" sqref="T24"/>
    </sheetView>
  </sheetViews>
  <sheetFormatPr defaultColWidth="8.7890625" defaultRowHeight="14.4" x14ac:dyDescent="0.55000000000000004"/>
  <cols>
    <col min="1" max="1" width="10.62890625" bestFit="1" customWidth="1"/>
    <col min="2" max="2" width="12.47265625" bestFit="1" customWidth="1"/>
    <col min="3" max="5" width="8.7890625" style="1"/>
    <col min="6" max="7" width="8.7890625" style="11"/>
    <col min="8" max="8" width="8.7890625" style="14"/>
    <col min="9" max="11" width="8.7890625" style="1"/>
    <col min="12" max="13" width="8.7890625" style="11"/>
    <col min="14" max="14" width="8.7890625" style="14"/>
  </cols>
  <sheetData>
    <row r="1" spans="1:17" x14ac:dyDescent="0.55000000000000004">
      <c r="A1" s="15" t="s">
        <v>0</v>
      </c>
      <c r="B1" s="15"/>
      <c r="C1" s="15" t="s">
        <v>12</v>
      </c>
      <c r="D1" s="15"/>
      <c r="E1" s="15"/>
      <c r="F1" s="10"/>
      <c r="G1" s="10"/>
      <c r="H1" s="13"/>
      <c r="I1" s="15" t="s">
        <v>14</v>
      </c>
      <c r="J1" s="15"/>
      <c r="K1" s="15"/>
      <c r="L1" s="15"/>
      <c r="M1" s="15"/>
      <c r="N1" s="15"/>
      <c r="O1" s="2"/>
    </row>
    <row r="2" spans="1:17" x14ac:dyDescent="0.55000000000000004">
      <c r="A2" s="1" t="s">
        <v>1</v>
      </c>
      <c r="B2" s="1" t="s">
        <v>2</v>
      </c>
      <c r="C2" s="1" t="s">
        <v>10</v>
      </c>
      <c r="D2" s="1" t="s">
        <v>11</v>
      </c>
      <c r="E2" s="1" t="s">
        <v>13</v>
      </c>
      <c r="F2" s="11" t="s">
        <v>23</v>
      </c>
      <c r="G2" s="11" t="s">
        <v>24</v>
      </c>
      <c r="H2" s="14" t="s">
        <v>25</v>
      </c>
      <c r="I2" s="1" t="s">
        <v>10</v>
      </c>
      <c r="J2" s="1" t="s">
        <v>11</v>
      </c>
      <c r="K2" s="1" t="s">
        <v>13</v>
      </c>
      <c r="L2" s="11" t="s">
        <v>23</v>
      </c>
      <c r="M2" s="11" t="s">
        <v>24</v>
      </c>
      <c r="N2" s="14" t="s">
        <v>25</v>
      </c>
      <c r="Q2" s="7" t="s">
        <v>35</v>
      </c>
    </row>
    <row r="3" spans="1:17" x14ac:dyDescent="0.55000000000000004">
      <c r="A3" s="3">
        <v>42443</v>
      </c>
      <c r="B3" t="s">
        <v>3</v>
      </c>
      <c r="C3" s="8">
        <v>60</v>
      </c>
      <c r="D3" s="8">
        <v>2</v>
      </c>
      <c r="E3" s="1">
        <f>C3*D3</f>
        <v>120</v>
      </c>
      <c r="I3" s="9"/>
      <c r="J3" s="9"/>
      <c r="K3" s="1">
        <f>I3*J3</f>
        <v>0</v>
      </c>
      <c r="Q3" t="s">
        <v>26</v>
      </c>
    </row>
    <row r="4" spans="1:17" x14ac:dyDescent="0.55000000000000004">
      <c r="A4" s="3">
        <v>42444</v>
      </c>
      <c r="B4" t="s">
        <v>4</v>
      </c>
      <c r="C4" s="8">
        <v>75</v>
      </c>
      <c r="D4" s="8">
        <v>5</v>
      </c>
      <c r="E4" s="1">
        <f t="shared" ref="E4:E30" si="0">C4*D4</f>
        <v>375</v>
      </c>
      <c r="I4" s="9"/>
      <c r="J4" s="9"/>
      <c r="K4" s="4">
        <f t="shared" ref="K4:K30" si="1">I4*J4</f>
        <v>0</v>
      </c>
      <c r="Q4" t="s">
        <v>27</v>
      </c>
    </row>
    <row r="5" spans="1:17" x14ac:dyDescent="0.55000000000000004">
      <c r="A5" s="3">
        <v>42445</v>
      </c>
      <c r="B5" t="s">
        <v>5</v>
      </c>
      <c r="C5" s="8">
        <v>90</v>
      </c>
      <c r="D5" s="8">
        <v>6</v>
      </c>
      <c r="E5" s="1">
        <f t="shared" si="0"/>
        <v>540</v>
      </c>
      <c r="I5" s="9"/>
      <c r="J5" s="9"/>
      <c r="K5" s="4">
        <f t="shared" si="1"/>
        <v>0</v>
      </c>
      <c r="Q5" t="s">
        <v>28</v>
      </c>
    </row>
    <row r="6" spans="1:17" x14ac:dyDescent="0.55000000000000004">
      <c r="A6" s="3">
        <v>42446</v>
      </c>
      <c r="B6" t="s">
        <v>6</v>
      </c>
      <c r="C6" s="8">
        <v>60</v>
      </c>
      <c r="D6" s="8">
        <v>3</v>
      </c>
      <c r="E6" s="1">
        <f t="shared" si="0"/>
        <v>180</v>
      </c>
      <c r="I6" s="9"/>
      <c r="J6" s="9"/>
      <c r="K6" s="4">
        <f t="shared" si="1"/>
        <v>0</v>
      </c>
    </row>
    <row r="7" spans="1:17" x14ac:dyDescent="0.55000000000000004">
      <c r="A7" s="3">
        <v>42447</v>
      </c>
      <c r="B7" t="s">
        <v>7</v>
      </c>
      <c r="C7" s="8">
        <v>75</v>
      </c>
      <c r="D7" s="8">
        <v>5</v>
      </c>
      <c r="E7" s="1">
        <f t="shared" si="0"/>
        <v>375</v>
      </c>
      <c r="I7" s="9"/>
      <c r="J7" s="9"/>
      <c r="K7" s="4">
        <f t="shared" si="1"/>
        <v>0</v>
      </c>
      <c r="Q7" t="s">
        <v>29</v>
      </c>
    </row>
    <row r="8" spans="1:17" x14ac:dyDescent="0.55000000000000004">
      <c r="A8" s="3">
        <v>42448</v>
      </c>
      <c r="B8" t="s">
        <v>8</v>
      </c>
      <c r="C8" s="8">
        <v>90</v>
      </c>
      <c r="D8" s="8">
        <v>3</v>
      </c>
      <c r="E8" s="1">
        <f t="shared" si="0"/>
        <v>270</v>
      </c>
      <c r="I8" s="9"/>
      <c r="J8" s="9"/>
      <c r="K8" s="4">
        <f t="shared" si="1"/>
        <v>0</v>
      </c>
      <c r="Q8" t="s">
        <v>30</v>
      </c>
    </row>
    <row r="9" spans="1:17" x14ac:dyDescent="0.55000000000000004">
      <c r="A9" s="3">
        <v>42449</v>
      </c>
      <c r="B9" t="s">
        <v>9</v>
      </c>
      <c r="C9" s="8">
        <v>0</v>
      </c>
      <c r="D9" s="8">
        <v>0</v>
      </c>
      <c r="E9" s="1">
        <f t="shared" si="0"/>
        <v>0</v>
      </c>
      <c r="F9" s="11">
        <f t="shared" ref="F9:F29" si="2">AVERAGE(E3:E9)</f>
        <v>265.71428571428572</v>
      </c>
      <c r="I9" s="9"/>
      <c r="J9" s="9"/>
      <c r="K9" s="4">
        <f t="shared" si="1"/>
        <v>0</v>
      </c>
      <c r="L9" s="11">
        <f t="shared" ref="L9:L29" si="3">AVERAGE(K3:K9)</f>
        <v>0</v>
      </c>
      <c r="Q9" t="s">
        <v>31</v>
      </c>
    </row>
    <row r="10" spans="1:17" x14ac:dyDescent="0.55000000000000004">
      <c r="A10" s="3">
        <v>42450</v>
      </c>
      <c r="B10" t="s">
        <v>3</v>
      </c>
      <c r="C10" s="8">
        <v>70</v>
      </c>
      <c r="D10" s="8">
        <v>3</v>
      </c>
      <c r="E10" s="1">
        <f t="shared" si="0"/>
        <v>210</v>
      </c>
      <c r="F10" s="11">
        <f t="shared" si="2"/>
        <v>278.57142857142856</v>
      </c>
      <c r="I10" s="9"/>
      <c r="J10" s="9"/>
      <c r="K10" s="4">
        <f t="shared" si="1"/>
        <v>0</v>
      </c>
      <c r="L10" s="11">
        <f t="shared" si="3"/>
        <v>0</v>
      </c>
      <c r="Q10" t="s">
        <v>32</v>
      </c>
    </row>
    <row r="11" spans="1:17" x14ac:dyDescent="0.55000000000000004">
      <c r="A11" s="3">
        <v>42451</v>
      </c>
      <c r="B11" t="s">
        <v>4</v>
      </c>
      <c r="C11" s="8">
        <v>85</v>
      </c>
      <c r="D11" s="8">
        <v>5</v>
      </c>
      <c r="E11" s="1">
        <f t="shared" si="0"/>
        <v>425</v>
      </c>
      <c r="F11" s="11">
        <f t="shared" si="2"/>
        <v>285.71428571428572</v>
      </c>
      <c r="I11" s="9"/>
      <c r="J11" s="9"/>
      <c r="K11" s="4">
        <f t="shared" si="1"/>
        <v>0</v>
      </c>
      <c r="L11" s="11">
        <f t="shared" si="3"/>
        <v>0</v>
      </c>
      <c r="Q11" t="s">
        <v>33</v>
      </c>
    </row>
    <row r="12" spans="1:17" x14ac:dyDescent="0.55000000000000004">
      <c r="A12" s="3">
        <v>42452</v>
      </c>
      <c r="B12" t="s">
        <v>5</v>
      </c>
      <c r="C12" s="8">
        <v>100</v>
      </c>
      <c r="D12" s="8">
        <v>6</v>
      </c>
      <c r="E12" s="1">
        <f t="shared" si="0"/>
        <v>600</v>
      </c>
      <c r="F12" s="11">
        <f t="shared" si="2"/>
        <v>294.28571428571428</v>
      </c>
      <c r="I12" s="9"/>
      <c r="J12" s="9"/>
      <c r="K12" s="4">
        <f t="shared" si="1"/>
        <v>0</v>
      </c>
      <c r="L12" s="11">
        <f t="shared" si="3"/>
        <v>0</v>
      </c>
      <c r="Q12" t="s">
        <v>34</v>
      </c>
    </row>
    <row r="13" spans="1:17" x14ac:dyDescent="0.55000000000000004">
      <c r="A13" s="3">
        <v>42453</v>
      </c>
      <c r="B13" t="s">
        <v>6</v>
      </c>
      <c r="C13" s="8">
        <v>70</v>
      </c>
      <c r="D13" s="8">
        <v>3</v>
      </c>
      <c r="E13" s="1">
        <f t="shared" si="0"/>
        <v>210</v>
      </c>
      <c r="F13" s="11">
        <f t="shared" si="2"/>
        <v>298.57142857142856</v>
      </c>
      <c r="I13" s="9"/>
      <c r="J13" s="9"/>
      <c r="K13" s="4">
        <f t="shared" si="1"/>
        <v>0</v>
      </c>
      <c r="L13" s="11">
        <f t="shared" si="3"/>
        <v>0</v>
      </c>
    </row>
    <row r="14" spans="1:17" x14ac:dyDescent="0.55000000000000004">
      <c r="A14" s="3">
        <v>42454</v>
      </c>
      <c r="B14" t="s">
        <v>7</v>
      </c>
      <c r="C14" s="8">
        <v>90</v>
      </c>
      <c r="D14" s="8">
        <v>5</v>
      </c>
      <c r="E14" s="1">
        <f t="shared" si="0"/>
        <v>450</v>
      </c>
      <c r="F14" s="11">
        <f t="shared" si="2"/>
        <v>309.28571428571428</v>
      </c>
      <c r="I14" s="9"/>
      <c r="J14" s="9"/>
      <c r="K14" s="4">
        <f t="shared" si="1"/>
        <v>0</v>
      </c>
      <c r="L14" s="11">
        <f t="shared" si="3"/>
        <v>0</v>
      </c>
      <c r="Q14" t="s">
        <v>36</v>
      </c>
    </row>
    <row r="15" spans="1:17" x14ac:dyDescent="0.55000000000000004">
      <c r="A15" s="3">
        <v>42455</v>
      </c>
      <c r="B15" t="s">
        <v>8</v>
      </c>
      <c r="C15" s="8">
        <v>100</v>
      </c>
      <c r="D15" s="8">
        <v>6</v>
      </c>
      <c r="E15" s="1">
        <f t="shared" si="0"/>
        <v>600</v>
      </c>
      <c r="F15" s="11">
        <f t="shared" si="2"/>
        <v>356.42857142857144</v>
      </c>
      <c r="I15" s="9"/>
      <c r="J15" s="9"/>
      <c r="K15" s="4">
        <f t="shared" si="1"/>
        <v>0</v>
      </c>
      <c r="L15" s="11">
        <f t="shared" si="3"/>
        <v>0</v>
      </c>
      <c r="Q15" t="s">
        <v>37</v>
      </c>
    </row>
    <row r="16" spans="1:17" x14ac:dyDescent="0.55000000000000004">
      <c r="A16" s="3">
        <v>42456</v>
      </c>
      <c r="B16" t="s">
        <v>9</v>
      </c>
      <c r="C16" s="8">
        <v>0</v>
      </c>
      <c r="D16" s="8">
        <v>0</v>
      </c>
      <c r="E16" s="1">
        <f t="shared" si="0"/>
        <v>0</v>
      </c>
      <c r="F16" s="11">
        <f t="shared" si="2"/>
        <v>356.42857142857144</v>
      </c>
      <c r="I16" s="9"/>
      <c r="J16" s="9"/>
      <c r="K16" s="4">
        <f t="shared" si="1"/>
        <v>0</v>
      </c>
      <c r="L16" s="11">
        <f t="shared" si="3"/>
        <v>0</v>
      </c>
      <c r="Q16" t="s">
        <v>38</v>
      </c>
    </row>
    <row r="17" spans="1:17" x14ac:dyDescent="0.55000000000000004">
      <c r="A17" s="3">
        <v>42457</v>
      </c>
      <c r="B17" t="s">
        <v>3</v>
      </c>
      <c r="C17" s="8">
        <v>80</v>
      </c>
      <c r="D17" s="8">
        <v>4</v>
      </c>
      <c r="E17" s="1">
        <f t="shared" si="0"/>
        <v>320</v>
      </c>
      <c r="F17" s="11">
        <f t="shared" si="2"/>
        <v>372.14285714285717</v>
      </c>
      <c r="I17" s="9"/>
      <c r="J17" s="9"/>
      <c r="K17" s="4">
        <f t="shared" si="1"/>
        <v>0</v>
      </c>
      <c r="L17" s="11">
        <f t="shared" si="3"/>
        <v>0</v>
      </c>
      <c r="Q17" t="s">
        <v>39</v>
      </c>
    </row>
    <row r="18" spans="1:17" x14ac:dyDescent="0.55000000000000004">
      <c r="A18" s="3">
        <v>42458</v>
      </c>
      <c r="B18" t="s">
        <v>4</v>
      </c>
      <c r="C18" s="8">
        <v>90</v>
      </c>
      <c r="D18" s="8">
        <v>5</v>
      </c>
      <c r="E18" s="1">
        <f t="shared" si="0"/>
        <v>450</v>
      </c>
      <c r="F18" s="11">
        <f t="shared" si="2"/>
        <v>375.71428571428572</v>
      </c>
      <c r="I18" s="9"/>
      <c r="J18" s="9"/>
      <c r="K18" s="4">
        <f t="shared" si="1"/>
        <v>0</v>
      </c>
      <c r="L18" s="11">
        <f t="shared" si="3"/>
        <v>0</v>
      </c>
    </row>
    <row r="19" spans="1:17" x14ac:dyDescent="0.55000000000000004">
      <c r="A19" s="3">
        <v>42459</v>
      </c>
      <c r="B19" t="s">
        <v>5</v>
      </c>
      <c r="C19" s="8">
        <v>110</v>
      </c>
      <c r="D19" s="8">
        <v>7</v>
      </c>
      <c r="E19" s="1">
        <f t="shared" si="0"/>
        <v>770</v>
      </c>
      <c r="F19" s="11">
        <f t="shared" si="2"/>
        <v>400</v>
      </c>
      <c r="I19" s="9"/>
      <c r="J19" s="9"/>
      <c r="K19" s="4">
        <f t="shared" si="1"/>
        <v>0</v>
      </c>
      <c r="L19" s="11">
        <f t="shared" si="3"/>
        <v>0</v>
      </c>
    </row>
    <row r="20" spans="1:17" x14ac:dyDescent="0.55000000000000004">
      <c r="A20" s="3">
        <v>42460</v>
      </c>
      <c r="B20" t="s">
        <v>6</v>
      </c>
      <c r="C20" s="8">
        <v>70</v>
      </c>
      <c r="D20" s="8">
        <v>3</v>
      </c>
      <c r="E20" s="1">
        <f t="shared" si="0"/>
        <v>210</v>
      </c>
      <c r="F20" s="11">
        <f t="shared" si="2"/>
        <v>400</v>
      </c>
      <c r="I20" s="9"/>
      <c r="J20" s="9"/>
      <c r="K20" s="4">
        <f t="shared" si="1"/>
        <v>0</v>
      </c>
      <c r="L20" s="11">
        <f t="shared" si="3"/>
        <v>0</v>
      </c>
    </row>
    <row r="21" spans="1:17" x14ac:dyDescent="0.55000000000000004">
      <c r="A21" s="3">
        <v>42461</v>
      </c>
      <c r="B21" t="s">
        <v>7</v>
      </c>
      <c r="C21" s="8">
        <v>90</v>
      </c>
      <c r="D21" s="8">
        <v>6</v>
      </c>
      <c r="E21" s="1">
        <f t="shared" si="0"/>
        <v>540</v>
      </c>
      <c r="F21" s="11">
        <f t="shared" si="2"/>
        <v>412.85714285714283</v>
      </c>
      <c r="I21" s="9"/>
      <c r="J21" s="9"/>
      <c r="K21" s="4">
        <f t="shared" si="1"/>
        <v>0</v>
      </c>
      <c r="L21" s="11">
        <f t="shared" si="3"/>
        <v>0</v>
      </c>
    </row>
    <row r="22" spans="1:17" x14ac:dyDescent="0.55000000000000004">
      <c r="A22" s="3">
        <v>42462</v>
      </c>
      <c r="B22" t="s">
        <v>8</v>
      </c>
      <c r="C22" s="8">
        <v>100</v>
      </c>
      <c r="D22" s="8">
        <v>5</v>
      </c>
      <c r="E22" s="1">
        <f t="shared" si="0"/>
        <v>500</v>
      </c>
      <c r="F22" s="11">
        <f t="shared" si="2"/>
        <v>398.57142857142856</v>
      </c>
      <c r="I22" s="9"/>
      <c r="J22" s="9"/>
      <c r="K22" s="4">
        <f t="shared" si="1"/>
        <v>0</v>
      </c>
      <c r="L22" s="11">
        <f t="shared" si="3"/>
        <v>0</v>
      </c>
    </row>
    <row r="23" spans="1:17" x14ac:dyDescent="0.55000000000000004">
      <c r="A23" s="3">
        <v>42463</v>
      </c>
      <c r="B23" t="s">
        <v>9</v>
      </c>
      <c r="C23" s="8">
        <v>0</v>
      </c>
      <c r="D23" s="8">
        <v>0</v>
      </c>
      <c r="E23" s="1">
        <f t="shared" si="0"/>
        <v>0</v>
      </c>
      <c r="F23" s="11">
        <f t="shared" si="2"/>
        <v>398.57142857142856</v>
      </c>
      <c r="I23" s="9"/>
      <c r="J23" s="9"/>
      <c r="K23" s="4">
        <f t="shared" si="1"/>
        <v>0</v>
      </c>
      <c r="L23" s="11">
        <f t="shared" si="3"/>
        <v>0</v>
      </c>
    </row>
    <row r="24" spans="1:17" x14ac:dyDescent="0.55000000000000004">
      <c r="A24" s="3">
        <v>42464</v>
      </c>
      <c r="B24" t="s">
        <v>3</v>
      </c>
      <c r="C24" s="8">
        <v>70</v>
      </c>
      <c r="D24" s="8">
        <v>3</v>
      </c>
      <c r="E24" s="1">
        <f t="shared" si="0"/>
        <v>210</v>
      </c>
      <c r="F24" s="11">
        <f t="shared" si="2"/>
        <v>382.85714285714283</v>
      </c>
      <c r="I24" s="9"/>
      <c r="J24" s="9"/>
      <c r="K24" s="4">
        <f t="shared" si="1"/>
        <v>0</v>
      </c>
      <c r="L24" s="11">
        <f t="shared" si="3"/>
        <v>0</v>
      </c>
    </row>
    <row r="25" spans="1:17" x14ac:dyDescent="0.55000000000000004">
      <c r="A25" s="3">
        <v>42465</v>
      </c>
      <c r="B25" t="s">
        <v>4</v>
      </c>
      <c r="C25" s="8">
        <v>85</v>
      </c>
      <c r="D25" s="8">
        <v>4</v>
      </c>
      <c r="E25" s="1">
        <f t="shared" si="0"/>
        <v>340</v>
      </c>
      <c r="F25" s="11">
        <f t="shared" si="2"/>
        <v>367.14285714285717</v>
      </c>
      <c r="I25" s="9"/>
      <c r="J25" s="9"/>
      <c r="K25" s="4">
        <f t="shared" si="1"/>
        <v>0</v>
      </c>
      <c r="L25" s="11">
        <f t="shared" si="3"/>
        <v>0</v>
      </c>
    </row>
    <row r="26" spans="1:17" x14ac:dyDescent="0.55000000000000004">
      <c r="A26" s="3">
        <v>42466</v>
      </c>
      <c r="B26" t="s">
        <v>5</v>
      </c>
      <c r="C26" s="8">
        <v>100</v>
      </c>
      <c r="D26" s="8">
        <v>6</v>
      </c>
      <c r="E26" s="1">
        <f t="shared" si="0"/>
        <v>600</v>
      </c>
      <c r="F26" s="11">
        <f t="shared" si="2"/>
        <v>342.85714285714283</v>
      </c>
      <c r="I26" s="9"/>
      <c r="J26" s="9"/>
      <c r="K26" s="4">
        <f t="shared" si="1"/>
        <v>0</v>
      </c>
      <c r="L26" s="11">
        <f t="shared" si="3"/>
        <v>0</v>
      </c>
    </row>
    <row r="27" spans="1:17" x14ac:dyDescent="0.55000000000000004">
      <c r="A27" s="3">
        <v>42467</v>
      </c>
      <c r="B27" t="s">
        <v>6</v>
      </c>
      <c r="C27" s="8">
        <v>70</v>
      </c>
      <c r="D27" s="8">
        <v>3</v>
      </c>
      <c r="E27" s="1">
        <f t="shared" si="0"/>
        <v>210</v>
      </c>
      <c r="F27" s="11">
        <f t="shared" si="2"/>
        <v>342.85714285714283</v>
      </c>
      <c r="I27" s="9"/>
      <c r="J27" s="9"/>
      <c r="K27" s="4">
        <f t="shared" si="1"/>
        <v>0</v>
      </c>
      <c r="L27" s="11">
        <f t="shared" si="3"/>
        <v>0</v>
      </c>
    </row>
    <row r="28" spans="1:17" x14ac:dyDescent="0.55000000000000004">
      <c r="A28" s="3">
        <v>42468</v>
      </c>
      <c r="B28" t="s">
        <v>7</v>
      </c>
      <c r="C28" s="8">
        <v>80</v>
      </c>
      <c r="D28" s="8">
        <v>5</v>
      </c>
      <c r="E28" s="1">
        <f t="shared" si="0"/>
        <v>400</v>
      </c>
      <c r="F28" s="11">
        <f t="shared" si="2"/>
        <v>322.85714285714283</v>
      </c>
      <c r="I28" s="9"/>
      <c r="J28" s="9"/>
      <c r="K28" s="4">
        <f t="shared" si="1"/>
        <v>0</v>
      </c>
      <c r="L28" s="11">
        <f t="shared" si="3"/>
        <v>0</v>
      </c>
    </row>
    <row r="29" spans="1:17" x14ac:dyDescent="0.55000000000000004">
      <c r="A29" s="3">
        <v>42469</v>
      </c>
      <c r="B29" t="s">
        <v>8</v>
      </c>
      <c r="C29" s="8">
        <v>90</v>
      </c>
      <c r="D29" s="8">
        <v>4</v>
      </c>
      <c r="E29" s="1">
        <f t="shared" si="0"/>
        <v>360</v>
      </c>
      <c r="F29" s="11">
        <f t="shared" si="2"/>
        <v>302.85714285714283</v>
      </c>
      <c r="I29" s="9"/>
      <c r="J29" s="9"/>
      <c r="K29" s="4">
        <f t="shared" si="1"/>
        <v>0</v>
      </c>
      <c r="L29" s="11">
        <f t="shared" si="3"/>
        <v>0</v>
      </c>
    </row>
    <row r="30" spans="1:17" x14ac:dyDescent="0.55000000000000004">
      <c r="A30" s="3">
        <v>42470</v>
      </c>
      <c r="B30" t="s">
        <v>9</v>
      </c>
      <c r="C30" s="8">
        <v>0</v>
      </c>
      <c r="D30" s="8">
        <v>0</v>
      </c>
      <c r="E30" s="1">
        <f t="shared" si="0"/>
        <v>0</v>
      </c>
      <c r="F30" s="11">
        <f>AVERAGE(E24:E30)</f>
        <v>302.85714285714283</v>
      </c>
      <c r="G30" s="11">
        <f t="shared" ref="G30:G58" si="4">AVERAGE(E3:E30)</f>
        <v>330.89285714285717</v>
      </c>
      <c r="H30" s="14">
        <f t="shared" ref="H30:H58" si="5">F30/G30</f>
        <v>0.91527253103076078</v>
      </c>
      <c r="I30" s="9"/>
      <c r="J30" s="9"/>
      <c r="K30" s="4">
        <f t="shared" si="1"/>
        <v>0</v>
      </c>
      <c r="L30" s="11">
        <f>AVERAGE(K24:K30)</f>
        <v>0</v>
      </c>
      <c r="M30" s="11">
        <f t="shared" ref="M30:M36" si="6">AVERAGE(K3:K30)</f>
        <v>0</v>
      </c>
      <c r="N30" s="14" t="e">
        <f t="shared" ref="N30:N36" si="7">L30/M30</f>
        <v>#DIV/0!</v>
      </c>
    </row>
    <row r="31" spans="1:17" x14ac:dyDescent="0.55000000000000004">
      <c r="A31" s="3">
        <v>42471</v>
      </c>
      <c r="B31" t="s">
        <v>3</v>
      </c>
      <c r="C31" s="8">
        <v>80</v>
      </c>
      <c r="D31" s="8">
        <v>4</v>
      </c>
      <c r="E31" s="4">
        <f>C31*D31</f>
        <v>320</v>
      </c>
      <c r="F31" s="11">
        <f t="shared" ref="F31:F58" si="8">AVERAGE(E25:E31)</f>
        <v>318.57142857142856</v>
      </c>
      <c r="G31" s="11">
        <f t="shared" si="4"/>
        <v>338.03571428571428</v>
      </c>
      <c r="H31" s="14">
        <f t="shared" si="5"/>
        <v>0.94241944004226097</v>
      </c>
      <c r="I31" s="9"/>
      <c r="J31" s="9"/>
      <c r="K31" s="4">
        <f>I31*J31</f>
        <v>0</v>
      </c>
      <c r="L31" s="11">
        <f t="shared" ref="L31:L58" si="9">AVERAGE(K25:K31)</f>
        <v>0</v>
      </c>
      <c r="M31" s="11">
        <f t="shared" si="6"/>
        <v>0</v>
      </c>
      <c r="N31" s="14" t="e">
        <f t="shared" si="7"/>
        <v>#DIV/0!</v>
      </c>
    </row>
    <row r="32" spans="1:17" x14ac:dyDescent="0.55000000000000004">
      <c r="A32" s="3">
        <v>42472</v>
      </c>
      <c r="B32" t="s">
        <v>4</v>
      </c>
      <c r="C32" s="8">
        <v>90</v>
      </c>
      <c r="D32" s="8">
        <v>5</v>
      </c>
      <c r="E32" s="4">
        <f t="shared" ref="E32:E58" si="10">C32*D32</f>
        <v>450</v>
      </c>
      <c r="F32" s="11">
        <f t="shared" si="8"/>
        <v>334.28571428571428</v>
      </c>
      <c r="G32" s="11">
        <f t="shared" si="4"/>
        <v>340.71428571428572</v>
      </c>
      <c r="H32" s="14">
        <f t="shared" si="5"/>
        <v>0.98113207547169812</v>
      </c>
      <c r="I32" s="9"/>
      <c r="J32" s="9"/>
      <c r="K32" s="4">
        <f t="shared" ref="K32:K58" si="11">I32*J32</f>
        <v>0</v>
      </c>
      <c r="L32" s="11">
        <f t="shared" si="9"/>
        <v>0</v>
      </c>
      <c r="M32" s="11">
        <f t="shared" si="6"/>
        <v>0</v>
      </c>
      <c r="N32" s="14" t="e">
        <f t="shared" si="7"/>
        <v>#DIV/0!</v>
      </c>
    </row>
    <row r="33" spans="1:14" x14ac:dyDescent="0.55000000000000004">
      <c r="A33" s="3">
        <v>42473</v>
      </c>
      <c r="B33" t="s">
        <v>5</v>
      </c>
      <c r="C33" s="8">
        <v>100</v>
      </c>
      <c r="D33" s="8">
        <v>7</v>
      </c>
      <c r="E33" s="4">
        <f t="shared" si="10"/>
        <v>700</v>
      </c>
      <c r="F33" s="11">
        <f t="shared" si="8"/>
        <v>348.57142857142856</v>
      </c>
      <c r="G33" s="11">
        <f t="shared" si="4"/>
        <v>346.42857142857144</v>
      </c>
      <c r="H33" s="14">
        <f t="shared" si="5"/>
        <v>1.0061855670103093</v>
      </c>
      <c r="I33" s="9"/>
      <c r="J33" s="9"/>
      <c r="K33" s="4">
        <f t="shared" si="11"/>
        <v>0</v>
      </c>
      <c r="L33" s="11">
        <f t="shared" si="9"/>
        <v>0</v>
      </c>
      <c r="M33" s="11">
        <f t="shared" si="6"/>
        <v>0</v>
      </c>
      <c r="N33" s="14" t="e">
        <f t="shared" si="7"/>
        <v>#DIV/0!</v>
      </c>
    </row>
    <row r="34" spans="1:14" x14ac:dyDescent="0.55000000000000004">
      <c r="A34" s="3">
        <v>42474</v>
      </c>
      <c r="B34" t="s">
        <v>6</v>
      </c>
      <c r="C34" s="8">
        <v>75</v>
      </c>
      <c r="D34" s="8">
        <v>4</v>
      </c>
      <c r="E34" s="4">
        <f t="shared" si="10"/>
        <v>300</v>
      </c>
      <c r="F34" s="11">
        <f t="shared" si="8"/>
        <v>361.42857142857144</v>
      </c>
      <c r="G34" s="11">
        <f t="shared" si="4"/>
        <v>350.71428571428572</v>
      </c>
      <c r="H34" s="14">
        <f t="shared" si="5"/>
        <v>1.030549898167006</v>
      </c>
      <c r="I34" s="9"/>
      <c r="J34" s="9"/>
      <c r="K34" s="4">
        <f t="shared" si="11"/>
        <v>0</v>
      </c>
      <c r="L34" s="11">
        <f t="shared" si="9"/>
        <v>0</v>
      </c>
      <c r="M34" s="11">
        <f t="shared" si="6"/>
        <v>0</v>
      </c>
      <c r="N34" s="14" t="e">
        <f t="shared" si="7"/>
        <v>#DIV/0!</v>
      </c>
    </row>
    <row r="35" spans="1:14" x14ac:dyDescent="0.55000000000000004">
      <c r="A35" s="3">
        <v>42475</v>
      </c>
      <c r="B35" t="s">
        <v>7</v>
      </c>
      <c r="C35" s="8">
        <v>90</v>
      </c>
      <c r="D35" s="8">
        <v>6</v>
      </c>
      <c r="E35" s="4">
        <f t="shared" si="10"/>
        <v>540</v>
      </c>
      <c r="F35" s="11">
        <f t="shared" si="8"/>
        <v>381.42857142857144</v>
      </c>
      <c r="G35" s="11">
        <f t="shared" si="4"/>
        <v>356.60714285714283</v>
      </c>
      <c r="H35" s="14">
        <f t="shared" si="5"/>
        <v>1.0696044066099151</v>
      </c>
      <c r="I35" s="9"/>
      <c r="J35" s="9"/>
      <c r="K35" s="4">
        <f t="shared" si="11"/>
        <v>0</v>
      </c>
      <c r="L35" s="11">
        <f t="shared" si="9"/>
        <v>0</v>
      </c>
      <c r="M35" s="11">
        <f t="shared" si="6"/>
        <v>0</v>
      </c>
      <c r="N35" s="14" t="e">
        <f t="shared" si="7"/>
        <v>#DIV/0!</v>
      </c>
    </row>
    <row r="36" spans="1:14" x14ac:dyDescent="0.55000000000000004">
      <c r="A36" s="3">
        <v>42476</v>
      </c>
      <c r="B36" t="s">
        <v>8</v>
      </c>
      <c r="C36" s="8">
        <v>100</v>
      </c>
      <c r="D36" s="8">
        <v>7</v>
      </c>
      <c r="E36" s="4">
        <f t="shared" si="10"/>
        <v>700</v>
      </c>
      <c r="F36" s="11">
        <f t="shared" si="8"/>
        <v>430</v>
      </c>
      <c r="G36" s="11">
        <f t="shared" si="4"/>
        <v>371.96428571428572</v>
      </c>
      <c r="H36" s="14">
        <f t="shared" si="5"/>
        <v>1.156024963994239</v>
      </c>
      <c r="I36" s="9"/>
      <c r="J36" s="9"/>
      <c r="K36" s="4">
        <f t="shared" si="11"/>
        <v>0</v>
      </c>
      <c r="L36" s="11">
        <f t="shared" si="9"/>
        <v>0</v>
      </c>
      <c r="M36" s="11">
        <f t="shared" si="6"/>
        <v>0</v>
      </c>
      <c r="N36" s="14" t="e">
        <f t="shared" si="7"/>
        <v>#DIV/0!</v>
      </c>
    </row>
    <row r="37" spans="1:14" x14ac:dyDescent="0.55000000000000004">
      <c r="A37" s="3">
        <v>42477</v>
      </c>
      <c r="B37" t="s">
        <v>9</v>
      </c>
      <c r="C37" s="8">
        <v>0</v>
      </c>
      <c r="D37" s="8">
        <v>0</v>
      </c>
      <c r="E37" s="4">
        <f t="shared" si="10"/>
        <v>0</v>
      </c>
      <c r="F37" s="11">
        <f t="shared" si="8"/>
        <v>430</v>
      </c>
      <c r="G37" s="11">
        <f t="shared" si="4"/>
        <v>371.96428571428572</v>
      </c>
      <c r="H37" s="14">
        <f t="shared" si="5"/>
        <v>1.156024963994239</v>
      </c>
      <c r="I37" s="9"/>
      <c r="J37" s="9"/>
      <c r="K37" s="4">
        <f t="shared" si="11"/>
        <v>0</v>
      </c>
      <c r="L37" s="11">
        <f t="shared" si="9"/>
        <v>0</v>
      </c>
      <c r="M37" s="11">
        <f t="shared" ref="M37:M58" si="12">AVERAGE(K10:K37)</f>
        <v>0</v>
      </c>
      <c r="N37" s="14" t="e">
        <f t="shared" ref="N37:N58" si="13">L37/M37</f>
        <v>#DIV/0!</v>
      </c>
    </row>
    <row r="38" spans="1:14" x14ac:dyDescent="0.55000000000000004">
      <c r="A38" s="3">
        <v>42478</v>
      </c>
      <c r="B38" t="s">
        <v>3</v>
      </c>
      <c r="C38" s="8"/>
      <c r="D38" s="8"/>
      <c r="E38" s="4">
        <f t="shared" si="10"/>
        <v>0</v>
      </c>
      <c r="F38" s="11">
        <f t="shared" si="8"/>
        <v>384.28571428571428</v>
      </c>
      <c r="G38" s="11">
        <f t="shared" si="4"/>
        <v>364.46428571428572</v>
      </c>
      <c r="H38" s="14">
        <f t="shared" si="5"/>
        <v>1.0543851053405193</v>
      </c>
      <c r="I38" s="9"/>
      <c r="J38" s="9"/>
      <c r="K38" s="4">
        <f t="shared" si="11"/>
        <v>0</v>
      </c>
      <c r="L38" s="11">
        <f t="shared" si="9"/>
        <v>0</v>
      </c>
      <c r="M38" s="11">
        <f t="shared" si="12"/>
        <v>0</v>
      </c>
      <c r="N38" s="14" t="e">
        <f t="shared" si="13"/>
        <v>#DIV/0!</v>
      </c>
    </row>
    <row r="39" spans="1:14" x14ac:dyDescent="0.55000000000000004">
      <c r="A39" s="3">
        <v>42479</v>
      </c>
      <c r="B39" t="s">
        <v>4</v>
      </c>
      <c r="C39" s="8"/>
      <c r="D39" s="8"/>
      <c r="E39" s="4">
        <f t="shared" si="10"/>
        <v>0</v>
      </c>
      <c r="F39" s="11">
        <f t="shared" si="8"/>
        <v>320</v>
      </c>
      <c r="G39" s="11">
        <f t="shared" si="4"/>
        <v>349.28571428571428</v>
      </c>
      <c r="H39" s="14">
        <f t="shared" si="5"/>
        <v>0.91615541922290389</v>
      </c>
      <c r="I39" s="9"/>
      <c r="J39" s="9"/>
      <c r="K39" s="4">
        <f t="shared" si="11"/>
        <v>0</v>
      </c>
      <c r="L39" s="11">
        <f t="shared" si="9"/>
        <v>0</v>
      </c>
      <c r="M39" s="11">
        <f t="shared" si="12"/>
        <v>0</v>
      </c>
      <c r="N39" s="14" t="e">
        <f t="shared" si="13"/>
        <v>#DIV/0!</v>
      </c>
    </row>
    <row r="40" spans="1:14" x14ac:dyDescent="0.55000000000000004">
      <c r="A40" s="3">
        <v>42480</v>
      </c>
      <c r="B40" t="s">
        <v>5</v>
      </c>
      <c r="C40" s="8"/>
      <c r="D40" s="8"/>
      <c r="E40" s="4">
        <f t="shared" si="10"/>
        <v>0</v>
      </c>
      <c r="F40" s="11">
        <f t="shared" si="8"/>
        <v>220</v>
      </c>
      <c r="G40" s="11">
        <f t="shared" si="4"/>
        <v>327.85714285714283</v>
      </c>
      <c r="H40" s="14">
        <f t="shared" si="5"/>
        <v>0.67102396514161222</v>
      </c>
      <c r="I40" s="9"/>
      <c r="J40" s="9"/>
      <c r="K40" s="4">
        <f t="shared" si="11"/>
        <v>0</v>
      </c>
      <c r="L40" s="11">
        <f t="shared" si="9"/>
        <v>0</v>
      </c>
      <c r="M40" s="11">
        <f t="shared" si="12"/>
        <v>0</v>
      </c>
      <c r="N40" s="14" t="e">
        <f t="shared" si="13"/>
        <v>#DIV/0!</v>
      </c>
    </row>
    <row r="41" spans="1:14" x14ac:dyDescent="0.55000000000000004">
      <c r="A41" s="3">
        <v>42481</v>
      </c>
      <c r="B41" t="s">
        <v>6</v>
      </c>
      <c r="C41" s="8"/>
      <c r="D41" s="8"/>
      <c r="E41" s="4">
        <f t="shared" si="10"/>
        <v>0</v>
      </c>
      <c r="F41" s="11">
        <f t="shared" si="8"/>
        <v>177.14285714285714</v>
      </c>
      <c r="G41" s="11">
        <f t="shared" si="4"/>
        <v>320.35714285714283</v>
      </c>
      <c r="H41" s="14">
        <f t="shared" si="5"/>
        <v>0.55295429208472691</v>
      </c>
      <c r="I41" s="9"/>
      <c r="J41" s="9"/>
      <c r="K41" s="4">
        <f t="shared" si="11"/>
        <v>0</v>
      </c>
      <c r="L41" s="11">
        <f t="shared" si="9"/>
        <v>0</v>
      </c>
      <c r="M41" s="11">
        <f t="shared" si="12"/>
        <v>0</v>
      </c>
      <c r="N41" s="14" t="e">
        <f t="shared" si="13"/>
        <v>#DIV/0!</v>
      </c>
    </row>
    <row r="42" spans="1:14" x14ac:dyDescent="0.55000000000000004">
      <c r="A42" s="3">
        <v>42482</v>
      </c>
      <c r="B42" t="s">
        <v>7</v>
      </c>
      <c r="C42" s="8"/>
      <c r="D42" s="8"/>
      <c r="E42" s="4">
        <f t="shared" si="10"/>
        <v>0</v>
      </c>
      <c r="F42" s="11">
        <f t="shared" si="8"/>
        <v>100</v>
      </c>
      <c r="G42" s="11">
        <f t="shared" si="4"/>
        <v>304.28571428571428</v>
      </c>
      <c r="H42" s="14">
        <f t="shared" si="5"/>
        <v>0.32863849765258218</v>
      </c>
      <c r="I42" s="9"/>
      <c r="J42" s="9"/>
      <c r="K42" s="4">
        <f t="shared" si="11"/>
        <v>0</v>
      </c>
      <c r="L42" s="11">
        <f t="shared" si="9"/>
        <v>0</v>
      </c>
      <c r="M42" s="11">
        <f t="shared" si="12"/>
        <v>0</v>
      </c>
      <c r="N42" s="14" t="e">
        <f t="shared" si="13"/>
        <v>#DIV/0!</v>
      </c>
    </row>
    <row r="43" spans="1:14" x14ac:dyDescent="0.55000000000000004">
      <c r="A43" s="3">
        <v>42483</v>
      </c>
      <c r="B43" t="s">
        <v>8</v>
      </c>
      <c r="C43" s="8"/>
      <c r="D43" s="8"/>
      <c r="E43" s="4">
        <f t="shared" si="10"/>
        <v>0</v>
      </c>
      <c r="F43" s="11">
        <f t="shared" si="8"/>
        <v>0</v>
      </c>
      <c r="G43" s="11">
        <f t="shared" si="4"/>
        <v>282.85714285714283</v>
      </c>
      <c r="H43" s="14">
        <f t="shared" si="5"/>
        <v>0</v>
      </c>
      <c r="I43" s="9"/>
      <c r="J43" s="9"/>
      <c r="K43" s="4">
        <f t="shared" si="11"/>
        <v>0</v>
      </c>
      <c r="L43" s="11">
        <f t="shared" si="9"/>
        <v>0</v>
      </c>
      <c r="M43" s="11">
        <f t="shared" si="12"/>
        <v>0</v>
      </c>
      <c r="N43" s="14" t="e">
        <f t="shared" si="13"/>
        <v>#DIV/0!</v>
      </c>
    </row>
    <row r="44" spans="1:14" x14ac:dyDescent="0.55000000000000004">
      <c r="A44" s="3">
        <v>42484</v>
      </c>
      <c r="B44" t="s">
        <v>9</v>
      </c>
      <c r="C44" s="8"/>
      <c r="D44" s="8"/>
      <c r="E44" s="4">
        <f t="shared" si="10"/>
        <v>0</v>
      </c>
      <c r="F44" s="11">
        <f t="shared" si="8"/>
        <v>0</v>
      </c>
      <c r="G44" s="11">
        <f t="shared" si="4"/>
        <v>282.85714285714283</v>
      </c>
      <c r="H44" s="14">
        <f t="shared" si="5"/>
        <v>0</v>
      </c>
      <c r="I44" s="9"/>
      <c r="J44" s="9"/>
      <c r="K44" s="4">
        <f t="shared" si="11"/>
        <v>0</v>
      </c>
      <c r="L44" s="11">
        <f t="shared" si="9"/>
        <v>0</v>
      </c>
      <c r="M44" s="11">
        <f t="shared" si="12"/>
        <v>0</v>
      </c>
      <c r="N44" s="14" t="e">
        <f t="shared" si="13"/>
        <v>#DIV/0!</v>
      </c>
    </row>
    <row r="45" spans="1:14" x14ac:dyDescent="0.55000000000000004">
      <c r="A45" s="3">
        <v>42485</v>
      </c>
      <c r="B45" t="s">
        <v>3</v>
      </c>
      <c r="C45" s="8"/>
      <c r="D45" s="8"/>
      <c r="E45" s="4">
        <f t="shared" si="10"/>
        <v>0</v>
      </c>
      <c r="F45" s="11">
        <f t="shared" si="8"/>
        <v>0</v>
      </c>
      <c r="G45" s="11">
        <f t="shared" si="4"/>
        <v>271.42857142857144</v>
      </c>
      <c r="H45" s="14">
        <f t="shared" si="5"/>
        <v>0</v>
      </c>
      <c r="I45" s="9"/>
      <c r="J45" s="9"/>
      <c r="K45" s="4">
        <f t="shared" si="11"/>
        <v>0</v>
      </c>
      <c r="L45" s="11">
        <f t="shared" si="9"/>
        <v>0</v>
      </c>
      <c r="M45" s="11">
        <f t="shared" si="12"/>
        <v>0</v>
      </c>
      <c r="N45" s="14" t="e">
        <f t="shared" si="13"/>
        <v>#DIV/0!</v>
      </c>
    </row>
    <row r="46" spans="1:14" x14ac:dyDescent="0.55000000000000004">
      <c r="A46" s="3">
        <v>42486</v>
      </c>
      <c r="B46" t="s">
        <v>4</v>
      </c>
      <c r="C46" s="8"/>
      <c r="D46" s="8"/>
      <c r="E46" s="4">
        <f t="shared" si="10"/>
        <v>0</v>
      </c>
      <c r="F46" s="11">
        <f t="shared" si="8"/>
        <v>0</v>
      </c>
      <c r="G46" s="11">
        <f t="shared" si="4"/>
        <v>255.35714285714286</v>
      </c>
      <c r="H46" s="14">
        <f t="shared" si="5"/>
        <v>0</v>
      </c>
      <c r="I46" s="9"/>
      <c r="J46" s="9"/>
      <c r="K46" s="4">
        <f t="shared" si="11"/>
        <v>0</v>
      </c>
      <c r="L46" s="11">
        <f t="shared" si="9"/>
        <v>0</v>
      </c>
      <c r="M46" s="11">
        <f t="shared" si="12"/>
        <v>0</v>
      </c>
      <c r="N46" s="14" t="e">
        <f t="shared" si="13"/>
        <v>#DIV/0!</v>
      </c>
    </row>
    <row r="47" spans="1:14" x14ac:dyDescent="0.55000000000000004">
      <c r="A47" s="3">
        <v>42487</v>
      </c>
      <c r="B47" t="s">
        <v>5</v>
      </c>
      <c r="C47" s="8"/>
      <c r="D47" s="8"/>
      <c r="E47" s="4">
        <f t="shared" si="10"/>
        <v>0</v>
      </c>
      <c r="F47" s="11">
        <f t="shared" si="8"/>
        <v>0</v>
      </c>
      <c r="G47" s="11">
        <f t="shared" si="4"/>
        <v>227.85714285714286</v>
      </c>
      <c r="H47" s="14">
        <f t="shared" si="5"/>
        <v>0</v>
      </c>
      <c r="I47" s="9"/>
      <c r="J47" s="9"/>
      <c r="K47" s="4">
        <f t="shared" si="11"/>
        <v>0</v>
      </c>
      <c r="L47" s="11">
        <f t="shared" si="9"/>
        <v>0</v>
      </c>
      <c r="M47" s="11">
        <f t="shared" si="12"/>
        <v>0</v>
      </c>
      <c r="N47" s="14" t="e">
        <f t="shared" si="13"/>
        <v>#DIV/0!</v>
      </c>
    </row>
    <row r="48" spans="1:14" x14ac:dyDescent="0.55000000000000004">
      <c r="A48" s="3">
        <v>42488</v>
      </c>
      <c r="B48" t="s">
        <v>6</v>
      </c>
      <c r="C48" s="8"/>
      <c r="D48" s="8"/>
      <c r="E48" s="4">
        <f t="shared" si="10"/>
        <v>0</v>
      </c>
      <c r="F48" s="11">
        <f t="shared" si="8"/>
        <v>0</v>
      </c>
      <c r="G48" s="11">
        <f t="shared" si="4"/>
        <v>220.35714285714286</v>
      </c>
      <c r="H48" s="14">
        <f t="shared" si="5"/>
        <v>0</v>
      </c>
      <c r="I48" s="9"/>
      <c r="J48" s="9"/>
      <c r="K48" s="4">
        <f t="shared" si="11"/>
        <v>0</v>
      </c>
      <c r="L48" s="11">
        <f t="shared" si="9"/>
        <v>0</v>
      </c>
      <c r="M48" s="11">
        <f t="shared" si="12"/>
        <v>0</v>
      </c>
      <c r="N48" s="14" t="e">
        <f t="shared" si="13"/>
        <v>#DIV/0!</v>
      </c>
    </row>
    <row r="49" spans="1:14" x14ac:dyDescent="0.55000000000000004">
      <c r="A49" s="3">
        <v>42489</v>
      </c>
      <c r="B49" t="s">
        <v>7</v>
      </c>
      <c r="C49" s="8"/>
      <c r="D49" s="8"/>
      <c r="E49" s="4">
        <f t="shared" si="10"/>
        <v>0</v>
      </c>
      <c r="F49" s="11">
        <f t="shared" si="8"/>
        <v>0</v>
      </c>
      <c r="G49" s="11">
        <f t="shared" si="4"/>
        <v>201.07142857142858</v>
      </c>
      <c r="H49" s="14">
        <f t="shared" si="5"/>
        <v>0</v>
      </c>
      <c r="I49" s="9"/>
      <c r="J49" s="9"/>
      <c r="K49" s="4">
        <f t="shared" si="11"/>
        <v>0</v>
      </c>
      <c r="L49" s="11">
        <f t="shared" si="9"/>
        <v>0</v>
      </c>
      <c r="M49" s="11">
        <f t="shared" si="12"/>
        <v>0</v>
      </c>
      <c r="N49" s="14" t="e">
        <f t="shared" si="13"/>
        <v>#DIV/0!</v>
      </c>
    </row>
    <row r="50" spans="1:14" x14ac:dyDescent="0.55000000000000004">
      <c r="A50" s="3">
        <v>42490</v>
      </c>
      <c r="B50" t="s">
        <v>8</v>
      </c>
      <c r="C50" s="8"/>
      <c r="D50" s="8"/>
      <c r="E50" s="4">
        <f t="shared" si="10"/>
        <v>0</v>
      </c>
      <c r="F50" s="11">
        <f t="shared" si="8"/>
        <v>0</v>
      </c>
      <c r="G50" s="11">
        <f t="shared" si="4"/>
        <v>183.21428571428572</v>
      </c>
      <c r="H50" s="14">
        <f t="shared" si="5"/>
        <v>0</v>
      </c>
      <c r="I50" s="9"/>
      <c r="J50" s="9"/>
      <c r="K50" s="4">
        <f t="shared" si="11"/>
        <v>0</v>
      </c>
      <c r="L50" s="11">
        <f t="shared" si="9"/>
        <v>0</v>
      </c>
      <c r="M50" s="11">
        <f t="shared" si="12"/>
        <v>0</v>
      </c>
      <c r="N50" s="14" t="e">
        <f t="shared" si="13"/>
        <v>#DIV/0!</v>
      </c>
    </row>
    <row r="51" spans="1:14" x14ac:dyDescent="0.55000000000000004">
      <c r="A51" s="3">
        <v>42491</v>
      </c>
      <c r="B51" t="s">
        <v>9</v>
      </c>
      <c r="C51" s="8"/>
      <c r="D51" s="8"/>
      <c r="E51" s="4">
        <f t="shared" si="10"/>
        <v>0</v>
      </c>
      <c r="F51" s="11">
        <f t="shared" si="8"/>
        <v>0</v>
      </c>
      <c r="G51" s="11">
        <f t="shared" si="4"/>
        <v>183.21428571428572</v>
      </c>
      <c r="H51" s="14">
        <f t="shared" si="5"/>
        <v>0</v>
      </c>
      <c r="I51" s="9"/>
      <c r="J51" s="9"/>
      <c r="K51" s="4">
        <f t="shared" si="11"/>
        <v>0</v>
      </c>
      <c r="L51" s="11">
        <f t="shared" si="9"/>
        <v>0</v>
      </c>
      <c r="M51" s="11">
        <f t="shared" si="12"/>
        <v>0</v>
      </c>
      <c r="N51" s="14" t="e">
        <f t="shared" si="13"/>
        <v>#DIV/0!</v>
      </c>
    </row>
    <row r="52" spans="1:14" x14ac:dyDescent="0.55000000000000004">
      <c r="A52" s="3">
        <v>42492</v>
      </c>
      <c r="B52" t="s">
        <v>3</v>
      </c>
      <c r="C52" s="8"/>
      <c r="D52" s="8"/>
      <c r="E52" s="4">
        <f t="shared" si="10"/>
        <v>0</v>
      </c>
      <c r="F52" s="11">
        <f t="shared" si="8"/>
        <v>0</v>
      </c>
      <c r="G52" s="11">
        <f t="shared" si="4"/>
        <v>175.71428571428572</v>
      </c>
      <c r="H52" s="14">
        <f t="shared" si="5"/>
        <v>0</v>
      </c>
      <c r="I52" s="9"/>
      <c r="J52" s="9"/>
      <c r="K52" s="4">
        <f t="shared" si="11"/>
        <v>0</v>
      </c>
      <c r="L52" s="11">
        <f t="shared" si="9"/>
        <v>0</v>
      </c>
      <c r="M52" s="11">
        <f t="shared" si="12"/>
        <v>0</v>
      </c>
      <c r="N52" s="14" t="e">
        <f t="shared" si="13"/>
        <v>#DIV/0!</v>
      </c>
    </row>
    <row r="53" spans="1:14" x14ac:dyDescent="0.55000000000000004">
      <c r="A53" s="3">
        <v>42493</v>
      </c>
      <c r="B53" t="s">
        <v>4</v>
      </c>
      <c r="C53" s="8"/>
      <c r="D53" s="8"/>
      <c r="E53" s="4">
        <f t="shared" si="10"/>
        <v>0</v>
      </c>
      <c r="F53" s="11">
        <f t="shared" si="8"/>
        <v>0</v>
      </c>
      <c r="G53" s="11">
        <f t="shared" si="4"/>
        <v>163.57142857142858</v>
      </c>
      <c r="H53" s="14">
        <f t="shared" si="5"/>
        <v>0</v>
      </c>
      <c r="I53" s="9"/>
      <c r="J53" s="9"/>
      <c r="K53" s="4">
        <f t="shared" si="11"/>
        <v>0</v>
      </c>
      <c r="L53" s="11">
        <f t="shared" si="9"/>
        <v>0</v>
      </c>
      <c r="M53" s="11">
        <f t="shared" si="12"/>
        <v>0</v>
      </c>
      <c r="N53" s="14" t="e">
        <f t="shared" si="13"/>
        <v>#DIV/0!</v>
      </c>
    </row>
    <row r="54" spans="1:14" x14ac:dyDescent="0.55000000000000004">
      <c r="A54" s="3">
        <v>42494</v>
      </c>
      <c r="B54" t="s">
        <v>5</v>
      </c>
      <c r="C54" s="8"/>
      <c r="D54" s="8"/>
      <c r="E54" s="4">
        <f t="shared" si="10"/>
        <v>0</v>
      </c>
      <c r="F54" s="11">
        <f t="shared" si="8"/>
        <v>0</v>
      </c>
      <c r="G54" s="11">
        <f t="shared" si="4"/>
        <v>142.14285714285714</v>
      </c>
      <c r="H54" s="14">
        <f t="shared" si="5"/>
        <v>0</v>
      </c>
      <c r="I54" s="9"/>
      <c r="J54" s="9"/>
      <c r="K54" s="4">
        <f t="shared" si="11"/>
        <v>0</v>
      </c>
      <c r="L54" s="11">
        <f t="shared" si="9"/>
        <v>0</v>
      </c>
      <c r="M54" s="11">
        <f t="shared" si="12"/>
        <v>0</v>
      </c>
      <c r="N54" s="14" t="e">
        <f t="shared" si="13"/>
        <v>#DIV/0!</v>
      </c>
    </row>
    <row r="55" spans="1:14" x14ac:dyDescent="0.55000000000000004">
      <c r="A55" s="3">
        <v>42495</v>
      </c>
      <c r="B55" t="s">
        <v>6</v>
      </c>
      <c r="C55" s="8"/>
      <c r="D55" s="8"/>
      <c r="E55" s="4">
        <f t="shared" si="10"/>
        <v>0</v>
      </c>
      <c r="F55" s="11">
        <f t="shared" si="8"/>
        <v>0</v>
      </c>
      <c r="G55" s="11">
        <f t="shared" si="4"/>
        <v>134.64285714285714</v>
      </c>
      <c r="H55" s="14">
        <f t="shared" si="5"/>
        <v>0</v>
      </c>
      <c r="I55" s="9"/>
      <c r="J55" s="9"/>
      <c r="K55" s="4">
        <f t="shared" si="11"/>
        <v>0</v>
      </c>
      <c r="L55" s="11">
        <f t="shared" si="9"/>
        <v>0</v>
      </c>
      <c r="M55" s="11">
        <f t="shared" si="12"/>
        <v>0</v>
      </c>
      <c r="N55" s="14" t="e">
        <f t="shared" si="13"/>
        <v>#DIV/0!</v>
      </c>
    </row>
    <row r="56" spans="1:14" x14ac:dyDescent="0.55000000000000004">
      <c r="A56" s="3">
        <v>42496</v>
      </c>
      <c r="B56" t="s">
        <v>7</v>
      </c>
      <c r="C56" s="8"/>
      <c r="D56" s="8"/>
      <c r="E56" s="4">
        <f t="shared" si="10"/>
        <v>0</v>
      </c>
      <c r="F56" s="11">
        <f t="shared" si="8"/>
        <v>0</v>
      </c>
      <c r="G56" s="11">
        <f t="shared" si="4"/>
        <v>120.35714285714286</v>
      </c>
      <c r="H56" s="14">
        <f t="shared" si="5"/>
        <v>0</v>
      </c>
      <c r="I56" s="9"/>
      <c r="J56" s="9"/>
      <c r="K56" s="4">
        <f t="shared" si="11"/>
        <v>0</v>
      </c>
      <c r="L56" s="11">
        <f t="shared" si="9"/>
        <v>0</v>
      </c>
      <c r="M56" s="11">
        <f t="shared" si="12"/>
        <v>0</v>
      </c>
      <c r="N56" s="14" t="e">
        <f t="shared" si="13"/>
        <v>#DIV/0!</v>
      </c>
    </row>
    <row r="57" spans="1:14" x14ac:dyDescent="0.55000000000000004">
      <c r="A57" s="3">
        <v>42497</v>
      </c>
      <c r="B57" t="s">
        <v>8</v>
      </c>
      <c r="C57" s="8"/>
      <c r="D57" s="8"/>
      <c r="E57" s="4">
        <f t="shared" si="10"/>
        <v>0</v>
      </c>
      <c r="F57" s="11">
        <f t="shared" si="8"/>
        <v>0</v>
      </c>
      <c r="G57" s="11">
        <f t="shared" si="4"/>
        <v>107.5</v>
      </c>
      <c r="H57" s="14">
        <f t="shared" si="5"/>
        <v>0</v>
      </c>
      <c r="I57" s="9"/>
      <c r="J57" s="9"/>
      <c r="K57" s="4">
        <f t="shared" si="11"/>
        <v>0</v>
      </c>
      <c r="L57" s="11">
        <f t="shared" si="9"/>
        <v>0</v>
      </c>
      <c r="M57" s="11">
        <f t="shared" si="12"/>
        <v>0</v>
      </c>
      <c r="N57" s="14" t="e">
        <f t="shared" si="13"/>
        <v>#DIV/0!</v>
      </c>
    </row>
    <row r="58" spans="1:14" x14ac:dyDescent="0.55000000000000004">
      <c r="A58" s="3">
        <v>42498</v>
      </c>
      <c r="B58" t="s">
        <v>9</v>
      </c>
      <c r="C58" s="8"/>
      <c r="D58" s="8"/>
      <c r="E58" s="4">
        <f t="shared" si="10"/>
        <v>0</v>
      </c>
      <c r="F58" s="11">
        <f t="shared" si="8"/>
        <v>0</v>
      </c>
      <c r="G58" s="11">
        <f t="shared" si="4"/>
        <v>107.5</v>
      </c>
      <c r="H58" s="14">
        <f t="shared" si="5"/>
        <v>0</v>
      </c>
      <c r="I58" s="9"/>
      <c r="J58" s="9"/>
      <c r="K58" s="4">
        <f t="shared" si="11"/>
        <v>0</v>
      </c>
      <c r="L58" s="11">
        <f t="shared" si="9"/>
        <v>0</v>
      </c>
      <c r="M58" s="11">
        <f t="shared" si="12"/>
        <v>0</v>
      </c>
      <c r="N58" s="14" t="e">
        <f t="shared" si="13"/>
        <v>#DIV/0!</v>
      </c>
    </row>
    <row r="59" spans="1:14" x14ac:dyDescent="0.55000000000000004">
      <c r="A59" s="16" t="s">
        <v>15</v>
      </c>
      <c r="B59" s="16"/>
      <c r="E59" s="1">
        <f>SUM(E3:E9)</f>
        <v>1860</v>
      </c>
      <c r="K59" s="1">
        <f>SUM(K3:K9)</f>
        <v>0</v>
      </c>
    </row>
    <row r="60" spans="1:14" x14ac:dyDescent="0.55000000000000004">
      <c r="A60" s="16" t="s">
        <v>16</v>
      </c>
      <c r="B60" s="16"/>
      <c r="E60" s="1">
        <f>SUM(E10:E16)</f>
        <v>2495</v>
      </c>
      <c r="K60" s="1">
        <f>SUM(K10:K16)</f>
        <v>0</v>
      </c>
    </row>
    <row r="61" spans="1:14" x14ac:dyDescent="0.55000000000000004">
      <c r="A61" s="16" t="s">
        <v>17</v>
      </c>
      <c r="B61" s="16"/>
      <c r="E61" s="1">
        <f>SUM(E17:E23)</f>
        <v>2790</v>
      </c>
      <c r="K61" s="1">
        <f>SUM(K17:K23)</f>
        <v>0</v>
      </c>
    </row>
    <row r="62" spans="1:14" x14ac:dyDescent="0.55000000000000004">
      <c r="A62" s="16" t="s">
        <v>18</v>
      </c>
      <c r="B62" s="16"/>
      <c r="E62" s="1">
        <f>SUM(E24:E30)</f>
        <v>2120</v>
      </c>
      <c r="F62" s="11">
        <f>AVERAGE(E59:E62)</f>
        <v>2316.25</v>
      </c>
      <c r="G62" s="12">
        <f>E62/F62</f>
        <v>0.91527253103076089</v>
      </c>
      <c r="K62" s="1">
        <f>SUM(K24:K30)</f>
        <v>0</v>
      </c>
      <c r="L62" s="11">
        <f>AVERAGE(K59:K62)</f>
        <v>0</v>
      </c>
      <c r="M62" s="12" t="e">
        <f>K62/L62</f>
        <v>#DIV/0!</v>
      </c>
    </row>
    <row r="63" spans="1:14" x14ac:dyDescent="0.55000000000000004">
      <c r="A63" s="16" t="s">
        <v>19</v>
      </c>
      <c r="B63" s="16"/>
      <c r="E63" s="1">
        <f>SUM(E31:E37)</f>
        <v>3010</v>
      </c>
      <c r="F63" s="11">
        <f>AVERAGE(E60:E63)</f>
        <v>2603.75</v>
      </c>
      <c r="G63" s="12">
        <f>E63/F63</f>
        <v>1.156024963994239</v>
      </c>
      <c r="K63" s="4">
        <f>SUM(K31:K37)</f>
        <v>0</v>
      </c>
      <c r="L63" s="11">
        <f>AVERAGE(K60:K63)</f>
        <v>0</v>
      </c>
      <c r="M63" s="12" t="e">
        <f>K63/L63</f>
        <v>#DIV/0!</v>
      </c>
    </row>
    <row r="64" spans="1:14" x14ac:dyDescent="0.55000000000000004">
      <c r="A64" s="16" t="s">
        <v>20</v>
      </c>
      <c r="B64" s="16"/>
      <c r="E64" s="4">
        <f>SUM(E38:E44)</f>
        <v>0</v>
      </c>
      <c r="F64" s="11">
        <f>AVERAGE(E61:E64)</f>
        <v>1980</v>
      </c>
      <c r="G64" s="12">
        <f>E64/F64</f>
        <v>0</v>
      </c>
      <c r="K64" s="4">
        <f>SUM(K38:K44)</f>
        <v>0</v>
      </c>
      <c r="L64" s="11">
        <f>AVERAGE(K61:K64)</f>
        <v>0</v>
      </c>
      <c r="M64" s="12" t="e">
        <f>K64/L64</f>
        <v>#DIV/0!</v>
      </c>
    </row>
    <row r="65" spans="1:13" x14ac:dyDescent="0.55000000000000004">
      <c r="A65" s="16" t="s">
        <v>21</v>
      </c>
      <c r="B65" s="16"/>
      <c r="E65" s="4">
        <f>SUM(E45:E51)</f>
        <v>0</v>
      </c>
      <c r="F65" s="11">
        <f>AVERAGE(E62:E65)</f>
        <v>1282.5</v>
      </c>
      <c r="G65" s="12">
        <f>E65/F65</f>
        <v>0</v>
      </c>
      <c r="K65" s="4">
        <f>SUM(K45:K51)</f>
        <v>0</v>
      </c>
      <c r="L65" s="11">
        <f>AVERAGE(K62:K65)</f>
        <v>0</v>
      </c>
      <c r="M65" s="12" t="e">
        <f>K65/L65</f>
        <v>#DIV/0!</v>
      </c>
    </row>
    <row r="66" spans="1:13" x14ac:dyDescent="0.55000000000000004">
      <c r="A66" s="16" t="s">
        <v>22</v>
      </c>
      <c r="B66" s="16"/>
      <c r="E66" s="4">
        <f>SUM(E52:E58)</f>
        <v>0</v>
      </c>
      <c r="F66" s="11">
        <f>AVERAGE(E63:E66)</f>
        <v>752.5</v>
      </c>
      <c r="G66" s="12">
        <f>E66/F66</f>
        <v>0</v>
      </c>
      <c r="K66" s="4">
        <f>SUM(K52:K58)</f>
        <v>0</v>
      </c>
      <c r="L66" s="11">
        <f>AVERAGE(K63:K66)</f>
        <v>0</v>
      </c>
      <c r="M66" s="12" t="e">
        <f>K66/L66</f>
        <v>#DIV/0!</v>
      </c>
    </row>
    <row r="69" spans="1:13" x14ac:dyDescent="0.55000000000000004">
      <c r="G69" s="11">
        <f>G62</f>
        <v>0.91527253103076089</v>
      </c>
      <c r="K69" s="5">
        <f>K59</f>
        <v>0</v>
      </c>
      <c r="M69" s="11" t="e">
        <f>M62</f>
        <v>#DIV/0!</v>
      </c>
    </row>
    <row r="70" spans="1:13" x14ac:dyDescent="0.55000000000000004">
      <c r="G70" s="11">
        <f>G69</f>
        <v>0.91527253103076089</v>
      </c>
      <c r="K70" s="6">
        <f>K60</f>
        <v>0</v>
      </c>
      <c r="M70" s="11" t="e">
        <f>M69</f>
        <v>#DIV/0!</v>
      </c>
    </row>
    <row r="71" spans="1:13" x14ac:dyDescent="0.55000000000000004">
      <c r="G71" s="11">
        <f>G69</f>
        <v>0.91527253103076089</v>
      </c>
      <c r="K71" s="6">
        <f>K61</f>
        <v>0</v>
      </c>
      <c r="M71" s="11" t="e">
        <f>M69</f>
        <v>#DIV/0!</v>
      </c>
    </row>
    <row r="72" spans="1:13" x14ac:dyDescent="0.55000000000000004">
      <c r="G72" s="11">
        <f>G69</f>
        <v>0.91527253103076089</v>
      </c>
      <c r="K72" s="6">
        <f>K62</f>
        <v>0</v>
      </c>
      <c r="M72" s="11" t="e">
        <f>M69</f>
        <v>#DIV/0!</v>
      </c>
    </row>
    <row r="73" spans="1:13" x14ac:dyDescent="0.55000000000000004">
      <c r="G73" s="11">
        <f>G69</f>
        <v>0.91527253103076089</v>
      </c>
      <c r="K73" s="1">
        <f>AVERAGE(K69:K72)</f>
        <v>0</v>
      </c>
      <c r="M73" s="11" t="e">
        <f>M69</f>
        <v>#DIV/0!</v>
      </c>
    </row>
  </sheetData>
  <mergeCells count="11">
    <mergeCell ref="A1:B1"/>
    <mergeCell ref="C1:E1"/>
    <mergeCell ref="I1:N1"/>
    <mergeCell ref="A65:B65"/>
    <mergeCell ref="A66:B66"/>
    <mergeCell ref="A59:B59"/>
    <mergeCell ref="A63:B63"/>
    <mergeCell ref="A64:B64"/>
    <mergeCell ref="A60:B60"/>
    <mergeCell ref="A61:B61"/>
    <mergeCell ref="A62:B6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="60" workbookViewId="0">
      <selection activeCell="Z40" sqref="Z40"/>
    </sheetView>
  </sheetViews>
  <sheetFormatPr defaultColWidth="8.7890625" defaultRowHeight="14.4" x14ac:dyDescent="0.55000000000000004"/>
  <sheetData/>
  <pageMargins left="0.7" right="0.7" top="0.75" bottom="0.75" header="0.3" footer="0.3"/>
  <pageSetup paperSize="9" scale="45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Graphs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</dc:creator>
  <cp:lastModifiedBy>cristian</cp:lastModifiedBy>
  <cp:lastPrinted>2016-03-17T05:34:37Z</cp:lastPrinted>
  <dcterms:created xsi:type="dcterms:W3CDTF">2016-03-13T07:42:28Z</dcterms:created>
  <dcterms:modified xsi:type="dcterms:W3CDTF">2018-10-06T15:54:06Z</dcterms:modified>
</cp:coreProperties>
</file>